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21840" windowHeight="12645"/>
  </bookViews>
  <sheets>
    <sheet name="测试费统计" sheetId="2" r:id="rId1"/>
    <sheet name="转账确认表" sheetId="4" r:id="rId2"/>
  </sheets>
  <definedNames>
    <definedName name="_xlnm.Print_Area" localSheetId="0">测试费统计!$H$7:$O$62</definedName>
    <definedName name="_xlnm.Print_Area" localSheetId="1">转账确认表!$H$7:$I$62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2" l="1"/>
  <c r="O56" i="2"/>
  <c r="O57" i="2"/>
  <c r="O58" i="2"/>
  <c r="O59" i="2"/>
  <c r="O60" i="2"/>
  <c r="O61" i="2"/>
  <c r="I62" i="4" l="1"/>
  <c r="N62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8" i="2"/>
  <c r="J62" i="2" l="1"/>
  <c r="K62" i="2"/>
  <c r="L62" i="2"/>
  <c r="M62" i="2"/>
  <c r="I32" i="2" l="1"/>
  <c r="I30" i="2"/>
  <c r="I28" i="2"/>
  <c r="I23" i="2"/>
  <c r="I22" i="2"/>
  <c r="I18" i="2"/>
  <c r="I16" i="2"/>
  <c r="I15" i="2"/>
  <c r="I14" i="2"/>
  <c r="I13" i="2"/>
  <c r="I12" i="2"/>
  <c r="I11" i="2"/>
  <c r="I10" i="2"/>
  <c r="I9" i="2"/>
  <c r="I8" i="2"/>
  <c r="O62" i="2" l="1"/>
  <c r="I62" i="2"/>
</calcChain>
</file>

<file path=xl/sharedStrings.xml><?xml version="1.0" encoding="utf-8"?>
<sst xmlns="http://schemas.openxmlformats.org/spreadsheetml/2006/main" count="121" uniqueCount="66">
  <si>
    <t>丁益</t>
    <phoneticPr fontId="1" type="noConversion"/>
  </si>
  <si>
    <t>徐海燕</t>
    <phoneticPr fontId="1" type="noConversion"/>
  </si>
  <si>
    <t>冯绍杰</t>
    <phoneticPr fontId="1" type="noConversion"/>
  </si>
  <si>
    <t>瞿其曙</t>
    <phoneticPr fontId="1" type="noConversion"/>
  </si>
  <si>
    <t>王献彪</t>
    <phoneticPr fontId="1" type="noConversion"/>
  </si>
  <si>
    <t>张峰君</t>
    <phoneticPr fontId="1" type="noConversion"/>
  </si>
  <si>
    <t>邹文生</t>
    <phoneticPr fontId="1" type="noConversion"/>
  </si>
  <si>
    <t>王亚琴</t>
    <phoneticPr fontId="1" type="noConversion"/>
  </si>
  <si>
    <t>孙梅</t>
    <phoneticPr fontId="1" type="noConversion"/>
  </si>
  <si>
    <t>赵青春</t>
    <phoneticPr fontId="1" type="noConversion"/>
  </si>
  <si>
    <t>李燕</t>
    <phoneticPr fontId="1" type="noConversion"/>
  </si>
  <si>
    <t>李真</t>
    <phoneticPr fontId="1" type="noConversion"/>
  </si>
  <si>
    <t>吴世彪</t>
    <phoneticPr fontId="1" type="noConversion"/>
  </si>
  <si>
    <t>朱绍峰</t>
    <phoneticPr fontId="1" type="noConversion"/>
  </si>
  <si>
    <t>刘瑾</t>
    <phoneticPr fontId="1" type="noConversion"/>
  </si>
  <si>
    <t>谢发之</t>
    <phoneticPr fontId="1" type="noConversion"/>
  </si>
  <si>
    <t>胡寒梅</t>
    <phoneticPr fontId="1" type="noConversion"/>
  </si>
  <si>
    <t>宋晓杰</t>
    <phoneticPr fontId="1" type="noConversion"/>
  </si>
  <si>
    <t>董伟伟</t>
    <phoneticPr fontId="1" type="noConversion"/>
  </si>
  <si>
    <t>徐文总</t>
    <phoneticPr fontId="1" type="noConversion"/>
  </si>
  <si>
    <t>王平</t>
    <phoneticPr fontId="1" type="noConversion"/>
  </si>
  <si>
    <t>李栋才</t>
    <phoneticPr fontId="1" type="noConversion"/>
  </si>
  <si>
    <t>王秀芳</t>
    <phoneticPr fontId="1" type="noConversion"/>
  </si>
  <si>
    <t>赵东林</t>
    <phoneticPr fontId="1" type="noConversion"/>
  </si>
  <si>
    <t>张高展</t>
    <phoneticPr fontId="1" type="noConversion"/>
  </si>
  <si>
    <t>王爱国</t>
    <phoneticPr fontId="1" type="noConversion"/>
  </si>
  <si>
    <t>孙道胜</t>
    <phoneticPr fontId="1" type="noConversion"/>
  </si>
  <si>
    <t>吴修胜</t>
    <phoneticPr fontId="1" type="noConversion"/>
  </si>
  <si>
    <t>李洁</t>
    <phoneticPr fontId="1" type="noConversion"/>
  </si>
  <si>
    <t>杨明娣</t>
    <phoneticPr fontId="1" type="noConversion"/>
  </si>
  <si>
    <t>任琳</t>
    <phoneticPr fontId="1" type="noConversion"/>
  </si>
  <si>
    <t>覃忠琼</t>
  </si>
  <si>
    <t>马婕</t>
    <phoneticPr fontId="1" type="noConversion"/>
  </si>
  <si>
    <t>翟红侠</t>
    <phoneticPr fontId="1" type="noConversion"/>
  </si>
  <si>
    <t>周海鸥</t>
    <phoneticPr fontId="1" type="noConversion"/>
  </si>
  <si>
    <t>曹田</t>
    <phoneticPr fontId="1" type="noConversion"/>
  </si>
  <si>
    <t>SEM</t>
    <phoneticPr fontId="1" type="noConversion"/>
  </si>
  <si>
    <t>胡先海</t>
    <phoneticPr fontId="1" type="noConversion"/>
  </si>
  <si>
    <t>李海滨</t>
    <phoneticPr fontId="1" type="noConversion"/>
  </si>
  <si>
    <t>刘开伟</t>
    <phoneticPr fontId="1" type="noConversion"/>
  </si>
  <si>
    <t>李钦</t>
    <phoneticPr fontId="1" type="noConversion"/>
  </si>
  <si>
    <t>马瑞</t>
    <phoneticPr fontId="1" type="noConversion"/>
  </si>
  <si>
    <t>苏秦</t>
    <phoneticPr fontId="1" type="noConversion"/>
  </si>
  <si>
    <t>金震</t>
    <phoneticPr fontId="1" type="noConversion"/>
  </si>
  <si>
    <t>胡坤</t>
    <phoneticPr fontId="1" type="noConversion"/>
  </si>
  <si>
    <t>刘运林</t>
    <phoneticPr fontId="1" type="noConversion"/>
  </si>
  <si>
    <t>杨军</t>
    <phoneticPr fontId="1" type="noConversion"/>
  </si>
  <si>
    <t>热重</t>
    <phoneticPr fontId="1" type="noConversion"/>
  </si>
  <si>
    <t>王峰</t>
    <phoneticPr fontId="1" type="noConversion"/>
  </si>
  <si>
    <t>XRF</t>
    <phoneticPr fontId="1" type="noConversion"/>
  </si>
  <si>
    <t>合计</t>
    <phoneticPr fontId="1" type="noConversion"/>
  </si>
  <si>
    <t>XRD
(布鲁克)</t>
    <phoneticPr fontId="1" type="noConversion"/>
  </si>
  <si>
    <t>XRD
(理学)</t>
    <phoneticPr fontId="1" type="noConversion"/>
  </si>
  <si>
    <t>程从亮</t>
  </si>
  <si>
    <t>总</t>
    <phoneticPr fontId="1" type="noConversion"/>
  </si>
  <si>
    <t>核磁</t>
    <phoneticPr fontId="1" type="noConversion"/>
  </si>
  <si>
    <t>陈晓明</t>
  </si>
  <si>
    <t>陈广美</t>
  </si>
  <si>
    <t>方霄龙</t>
  </si>
  <si>
    <t>夏静静</t>
  </si>
  <si>
    <t>张俊</t>
    <phoneticPr fontId="1" type="noConversion"/>
  </si>
  <si>
    <t>张璟焱</t>
  </si>
  <si>
    <t>合计欠费</t>
    <phoneticPr fontId="1" type="noConversion"/>
  </si>
  <si>
    <t>姓名</t>
    <phoneticPr fontId="1" type="noConversion"/>
  </si>
  <si>
    <t>项目负责人签字</t>
    <phoneticPr fontId="1" type="noConversion"/>
  </si>
  <si>
    <t>转账项目号（请确认该项目号的测试费大于欠费，否则填写多个项目号）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</si>
</sst>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6"/>
      <color theme="1"/>
      <name val="等线"/>
      <family val="2"/>
      <scheme val="minor"/>
    </font>
    <font>
      <b/>
      <sz val="14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4" fillId="0" borderId="10" xfId="0" applyFont="1" applyBorder="1"/>
    <xf numFmtId="0" fontId="5" fillId="0" borderId="10" xfId="0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9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0" fillId="0" borderId="10" xfId="0" applyBorder="1"/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3" fillId="2" borderId="10" xfId="0" applyFont="1" applyFill="1" applyBorder="1"/>
    <xf numFmtId="0" fontId="0" fillId="2" borderId="10" xfId="0" applyFill="1" applyBorder="1"/>
    <xf numFmtId="0" fontId="4" fillId="0" borderId="16" xfId="0" applyFont="1" applyBorder="1"/>
    <xf numFmtId="0" fontId="4" fillId="0" borderId="17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vertical="center"/>
    </xf>
    <xf numFmtId="0" fontId="4" fillId="2" borderId="2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9" xfId="0" applyFont="1" applyBorder="1"/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H6:U65"/>
  <sheetViews>
    <sheetView tabSelected="1" zoomScale="70" zoomScaleNormal="70" workbookViewId="0">
      <selection activeCell="Q60" sqref="Q60"/>
    </sheetView>
  </sheetViews>
  <sheetFormatPr defaultRowHeight="18" x14ac:dyDescent="0.25"/>
  <cols>
    <col min="8" max="8" width="16.75" bestFit="1" customWidth="1"/>
    <col min="9" max="9" width="18.375" bestFit="1" customWidth="1"/>
    <col min="10" max="10" width="14.5" customWidth="1"/>
    <col min="11" max="11" width="13.125" bestFit="1" customWidth="1"/>
    <col min="12" max="12" width="13.75" style="23" bestFit="1" customWidth="1"/>
    <col min="13" max="13" width="10.75" bestFit="1" customWidth="1"/>
    <col min="14" max="14" width="10.75" style="23" customWidth="1"/>
    <col min="15" max="15" width="16.5" bestFit="1" customWidth="1"/>
    <col min="16" max="16" width="9.125" style="1" bestFit="1" customWidth="1"/>
    <col min="17" max="17" width="9" style="1"/>
    <col min="18" max="18" width="13.75" bestFit="1" customWidth="1"/>
    <col min="19" max="19" width="13" bestFit="1" customWidth="1"/>
    <col min="27" max="27" width="17.75" bestFit="1" customWidth="1"/>
    <col min="28" max="28" width="13.125" bestFit="1" customWidth="1"/>
  </cols>
  <sheetData>
    <row r="6" spans="8:21" ht="18.75" thickBot="1" x14ac:dyDescent="0.3"/>
    <row r="7" spans="8:21" ht="58.5" x14ac:dyDescent="0.25">
      <c r="H7" s="19"/>
      <c r="I7" s="20" t="s">
        <v>36</v>
      </c>
      <c r="J7" s="21" t="s">
        <v>51</v>
      </c>
      <c r="K7" s="21" t="s">
        <v>52</v>
      </c>
      <c r="L7" s="20" t="s">
        <v>47</v>
      </c>
      <c r="M7" s="20" t="s">
        <v>49</v>
      </c>
      <c r="N7" s="27" t="s">
        <v>55</v>
      </c>
      <c r="O7" s="22" t="s">
        <v>50</v>
      </c>
      <c r="P7" s="17"/>
      <c r="Q7" s="2"/>
      <c r="R7" s="3"/>
      <c r="S7" s="3"/>
      <c r="T7" s="3"/>
    </row>
    <row r="8" spans="8:21" ht="29.25" x14ac:dyDescent="0.5">
      <c r="H8" s="7" t="s">
        <v>0</v>
      </c>
      <c r="I8" s="8">
        <f>15850+1750+2300</f>
        <v>19900</v>
      </c>
      <c r="J8" s="8">
        <v>14900</v>
      </c>
      <c r="K8" s="8">
        <v>1080</v>
      </c>
      <c r="L8" s="9">
        <v>5900</v>
      </c>
      <c r="M8" s="10">
        <v>2170</v>
      </c>
      <c r="N8" s="28">
        <v>210</v>
      </c>
      <c r="O8" s="11">
        <f>SUM(I8:N8)</f>
        <v>44160</v>
      </c>
      <c r="P8" s="18"/>
      <c r="Q8" s="4"/>
      <c r="R8" s="14"/>
      <c r="S8" s="5"/>
      <c r="T8" s="3"/>
    </row>
    <row r="9" spans="8:21" ht="29.25" x14ac:dyDescent="0.5">
      <c r="H9" s="7" t="s">
        <v>1</v>
      </c>
      <c r="I9" s="8">
        <f>3320+10620+400</f>
        <v>14340</v>
      </c>
      <c r="J9" s="8">
        <v>6380</v>
      </c>
      <c r="K9" s="8">
        <v>7200</v>
      </c>
      <c r="L9" s="9">
        <v>60</v>
      </c>
      <c r="M9" s="8"/>
      <c r="N9" s="29"/>
      <c r="O9" s="11">
        <f t="shared" ref="O9:O61" si="0">SUM(I9:N9)</f>
        <v>27980</v>
      </c>
      <c r="P9" s="18"/>
      <c r="Q9" s="4"/>
      <c r="R9" s="14"/>
      <c r="S9" s="5"/>
      <c r="T9" s="3"/>
    </row>
    <row r="10" spans="8:21" ht="29.25" x14ac:dyDescent="0.5">
      <c r="H10" s="7" t="s">
        <v>2</v>
      </c>
      <c r="I10" s="8">
        <f>3980+1340</f>
        <v>5320</v>
      </c>
      <c r="J10" s="8">
        <v>4780</v>
      </c>
      <c r="K10" s="8">
        <v>1340</v>
      </c>
      <c r="L10" s="8">
        <v>300</v>
      </c>
      <c r="M10" s="10">
        <v>20</v>
      </c>
      <c r="N10" s="28"/>
      <c r="O10" s="11">
        <f t="shared" si="0"/>
        <v>11760</v>
      </c>
      <c r="P10" s="18"/>
      <c r="Q10" s="4"/>
      <c r="R10" s="14"/>
      <c r="S10" s="5"/>
      <c r="T10" s="3"/>
    </row>
    <row r="11" spans="8:21" ht="29.25" x14ac:dyDescent="0.5">
      <c r="H11" s="7" t="s">
        <v>3</v>
      </c>
      <c r="I11" s="8">
        <f>2750+7800+100</f>
        <v>10650</v>
      </c>
      <c r="J11" s="8">
        <v>6740</v>
      </c>
      <c r="K11" s="8">
        <v>640</v>
      </c>
      <c r="L11" s="9">
        <v>1890</v>
      </c>
      <c r="M11" s="8"/>
      <c r="N11" s="29"/>
      <c r="O11" s="11">
        <f t="shared" si="0"/>
        <v>19920</v>
      </c>
      <c r="P11" s="18"/>
      <c r="Q11" s="4"/>
      <c r="R11" s="14"/>
      <c r="S11" s="5"/>
      <c r="T11" s="3"/>
    </row>
    <row r="12" spans="8:21" ht="29.25" x14ac:dyDescent="0.5">
      <c r="H12" s="7" t="s">
        <v>4</v>
      </c>
      <c r="I12" s="8">
        <f>1580+5600+1950</f>
        <v>9130</v>
      </c>
      <c r="J12" s="8">
        <v>1660</v>
      </c>
      <c r="K12" s="8">
        <v>3500</v>
      </c>
      <c r="L12" s="9">
        <v>1155</v>
      </c>
      <c r="M12" s="8"/>
      <c r="N12" s="29"/>
      <c r="O12" s="11">
        <f t="shared" si="0"/>
        <v>15445</v>
      </c>
      <c r="P12" s="18"/>
      <c r="Q12" s="4"/>
      <c r="R12" s="14"/>
      <c r="S12" s="5"/>
      <c r="T12" s="3"/>
    </row>
    <row r="13" spans="8:21" ht="29.25" x14ac:dyDescent="0.5">
      <c r="H13" s="7" t="s">
        <v>5</v>
      </c>
      <c r="I13" s="8">
        <f>2410+14810</f>
        <v>17220</v>
      </c>
      <c r="J13" s="8">
        <v>7380</v>
      </c>
      <c r="K13" s="8">
        <v>4040</v>
      </c>
      <c r="L13" s="8"/>
      <c r="M13" s="10">
        <v>840</v>
      </c>
      <c r="N13" s="28"/>
      <c r="O13" s="11">
        <f t="shared" si="0"/>
        <v>29480</v>
      </c>
      <c r="P13" s="18"/>
      <c r="Q13" s="4"/>
      <c r="R13" s="14"/>
      <c r="S13" s="5"/>
      <c r="T13" s="3"/>
    </row>
    <row r="14" spans="8:21" ht="29.25" x14ac:dyDescent="0.5">
      <c r="H14" s="7" t="s">
        <v>6</v>
      </c>
      <c r="I14" s="8">
        <f>1910+440</f>
        <v>2350</v>
      </c>
      <c r="J14" s="8">
        <v>1320</v>
      </c>
      <c r="K14" s="8">
        <v>20</v>
      </c>
      <c r="L14" s="9">
        <v>340</v>
      </c>
      <c r="M14" s="8"/>
      <c r="N14" s="29">
        <v>150</v>
      </c>
      <c r="O14" s="11">
        <f t="shared" si="0"/>
        <v>4180</v>
      </c>
      <c r="P14" s="18"/>
      <c r="Q14" s="4"/>
    </row>
    <row r="15" spans="8:21" ht="29.25" x14ac:dyDescent="0.5">
      <c r="H15" s="7" t="s">
        <v>7</v>
      </c>
      <c r="I15" s="8">
        <f>2080+250</f>
        <v>2330</v>
      </c>
      <c r="J15" s="8"/>
      <c r="K15" s="8"/>
      <c r="L15" s="8"/>
      <c r="M15" s="8"/>
      <c r="N15" s="29"/>
      <c r="O15" s="11">
        <f t="shared" si="0"/>
        <v>2330</v>
      </c>
      <c r="P15" s="18"/>
      <c r="Q15" s="4"/>
    </row>
    <row r="16" spans="8:21" ht="29.25" x14ac:dyDescent="0.5">
      <c r="H16" s="7" t="s">
        <v>8</v>
      </c>
      <c r="I16" s="8">
        <f>180+1750</f>
        <v>1930</v>
      </c>
      <c r="J16" s="8"/>
      <c r="K16" s="8">
        <v>80</v>
      </c>
      <c r="L16" s="8"/>
      <c r="M16" s="8"/>
      <c r="N16" s="29"/>
      <c r="O16" s="11">
        <f t="shared" si="0"/>
        <v>2010</v>
      </c>
      <c r="P16" s="18"/>
      <c r="Q16" s="4"/>
      <c r="R16" s="14"/>
      <c r="S16" s="4"/>
      <c r="T16" s="4"/>
      <c r="U16" s="4"/>
    </row>
    <row r="17" spans="8:21" ht="29.25" x14ac:dyDescent="0.5">
      <c r="H17" s="7" t="s">
        <v>9</v>
      </c>
      <c r="I17" s="8">
        <v>2390</v>
      </c>
      <c r="J17" s="8">
        <v>1080</v>
      </c>
      <c r="K17" s="8"/>
      <c r="L17" s="8"/>
      <c r="M17" s="8"/>
      <c r="N17" s="29"/>
      <c r="O17" s="11">
        <f t="shared" si="0"/>
        <v>3470</v>
      </c>
      <c r="P17" s="18"/>
      <c r="Q17" s="4"/>
      <c r="R17" s="14"/>
      <c r="S17" s="4"/>
      <c r="T17" s="4"/>
      <c r="U17" s="4"/>
    </row>
    <row r="18" spans="8:21" ht="29.25" x14ac:dyDescent="0.5">
      <c r="H18" s="7" t="s">
        <v>10</v>
      </c>
      <c r="I18" s="8">
        <f>820+510+360</f>
        <v>1690</v>
      </c>
      <c r="J18" s="8">
        <v>3840</v>
      </c>
      <c r="K18" s="8">
        <v>1000</v>
      </c>
      <c r="L18" s="8"/>
      <c r="M18" s="8"/>
      <c r="N18" s="29"/>
      <c r="O18" s="11">
        <f t="shared" si="0"/>
        <v>6530</v>
      </c>
      <c r="P18" s="18"/>
      <c r="Q18" s="4"/>
      <c r="R18" s="14"/>
      <c r="S18" s="4"/>
      <c r="T18" s="4"/>
      <c r="U18" s="4"/>
    </row>
    <row r="19" spans="8:21" ht="29.25" x14ac:dyDescent="0.5">
      <c r="H19" s="7" t="s">
        <v>11</v>
      </c>
      <c r="I19" s="8">
        <v>850</v>
      </c>
      <c r="J19" s="8"/>
      <c r="K19" s="8">
        <v>40</v>
      </c>
      <c r="L19" s="9">
        <v>1170</v>
      </c>
      <c r="M19" s="10">
        <v>20</v>
      </c>
      <c r="N19" s="28"/>
      <c r="O19" s="11">
        <f t="shared" si="0"/>
        <v>2080</v>
      </c>
      <c r="P19" s="18"/>
      <c r="Q19" s="4"/>
      <c r="R19" s="14"/>
      <c r="S19" s="4"/>
      <c r="T19" s="4"/>
      <c r="U19" s="4"/>
    </row>
    <row r="20" spans="8:21" ht="29.25" x14ac:dyDescent="0.5">
      <c r="H20" s="7" t="s">
        <v>12</v>
      </c>
      <c r="I20" s="8">
        <v>2050</v>
      </c>
      <c r="J20" s="8"/>
      <c r="K20" s="8">
        <v>120</v>
      </c>
      <c r="L20" s="8"/>
      <c r="M20" s="8"/>
      <c r="N20" s="29"/>
      <c r="O20" s="11">
        <f t="shared" si="0"/>
        <v>2170</v>
      </c>
      <c r="P20" s="18"/>
      <c r="Q20" s="4"/>
      <c r="R20" s="4"/>
      <c r="S20" s="4"/>
      <c r="T20" s="4"/>
      <c r="U20" s="4"/>
    </row>
    <row r="21" spans="8:21" ht="29.25" x14ac:dyDescent="0.5">
      <c r="H21" s="7" t="s">
        <v>13</v>
      </c>
      <c r="I21" s="8">
        <v>2070</v>
      </c>
      <c r="J21" s="8">
        <v>600</v>
      </c>
      <c r="K21" s="8">
        <v>1860</v>
      </c>
      <c r="L21" s="9">
        <v>280</v>
      </c>
      <c r="M21" s="8"/>
      <c r="N21" s="29"/>
      <c r="O21" s="11">
        <f t="shared" si="0"/>
        <v>4810</v>
      </c>
      <c r="P21" s="18"/>
      <c r="Q21" s="4"/>
      <c r="R21" s="4"/>
      <c r="S21" s="4"/>
      <c r="T21" s="4"/>
      <c r="U21" s="4"/>
    </row>
    <row r="22" spans="8:21" ht="29.25" x14ac:dyDescent="0.5">
      <c r="H22" s="7" t="s">
        <v>14</v>
      </c>
      <c r="I22" s="8">
        <f>3150+470</f>
        <v>3620</v>
      </c>
      <c r="J22" s="8"/>
      <c r="K22" s="8"/>
      <c r="L22" s="9">
        <v>2745</v>
      </c>
      <c r="M22" s="8"/>
      <c r="N22" s="29">
        <v>1800</v>
      </c>
      <c r="O22" s="11">
        <f t="shared" si="0"/>
        <v>8165</v>
      </c>
      <c r="P22" s="18"/>
      <c r="Q22" s="4"/>
      <c r="R22" s="4"/>
      <c r="S22" s="4"/>
      <c r="T22" s="4"/>
      <c r="U22" s="4"/>
    </row>
    <row r="23" spans="8:21" ht="29.25" x14ac:dyDescent="0.5">
      <c r="H23" s="7" t="s">
        <v>15</v>
      </c>
      <c r="I23" s="8">
        <f>190+2580+1000</f>
        <v>3770</v>
      </c>
      <c r="J23" s="8">
        <v>880</v>
      </c>
      <c r="K23" s="8">
        <v>200</v>
      </c>
      <c r="L23" s="8"/>
      <c r="M23" s="8"/>
      <c r="N23" s="29">
        <v>30</v>
      </c>
      <c r="O23" s="11">
        <f t="shared" si="0"/>
        <v>4880</v>
      </c>
      <c r="P23" s="18"/>
      <c r="Q23" s="4"/>
      <c r="R23" s="4"/>
      <c r="S23" s="4"/>
      <c r="T23" s="4"/>
      <c r="U23" s="4"/>
    </row>
    <row r="24" spans="8:21" ht="29.25" x14ac:dyDescent="0.5">
      <c r="H24" s="7" t="s">
        <v>16</v>
      </c>
      <c r="I24" s="8">
        <v>970</v>
      </c>
      <c r="J24" s="8">
        <v>2620</v>
      </c>
      <c r="K24" s="8">
        <v>1820</v>
      </c>
      <c r="L24" s="8"/>
      <c r="M24" s="8"/>
      <c r="N24" s="29"/>
      <c r="O24" s="11">
        <f t="shared" si="0"/>
        <v>5410</v>
      </c>
      <c r="P24" s="18"/>
      <c r="Q24" s="4"/>
      <c r="R24" s="4"/>
      <c r="S24" s="4"/>
      <c r="T24" s="4"/>
      <c r="U24" s="4"/>
    </row>
    <row r="25" spans="8:21" ht="29.25" x14ac:dyDescent="0.5">
      <c r="H25" s="7" t="s">
        <v>17</v>
      </c>
      <c r="I25" s="8">
        <v>500</v>
      </c>
      <c r="J25" s="8">
        <v>640</v>
      </c>
      <c r="K25" s="8"/>
      <c r="L25" s="8"/>
      <c r="M25" s="8"/>
      <c r="N25" s="29"/>
      <c r="O25" s="11">
        <f t="shared" si="0"/>
        <v>1140</v>
      </c>
      <c r="P25" s="18"/>
      <c r="Q25" s="4"/>
      <c r="R25" s="4"/>
      <c r="S25" s="4"/>
      <c r="T25" s="4"/>
      <c r="U25" s="4"/>
    </row>
    <row r="26" spans="8:21" ht="29.25" x14ac:dyDescent="0.5">
      <c r="H26" s="7" t="s">
        <v>18</v>
      </c>
      <c r="I26" s="8">
        <v>500</v>
      </c>
      <c r="J26" s="8"/>
      <c r="K26" s="8">
        <v>580</v>
      </c>
      <c r="L26" s="8"/>
      <c r="M26" s="10">
        <v>140</v>
      </c>
      <c r="N26" s="28"/>
      <c r="O26" s="11">
        <f t="shared" si="0"/>
        <v>1220</v>
      </c>
      <c r="P26" s="18"/>
      <c r="Q26" s="4"/>
      <c r="R26" s="4"/>
      <c r="S26" s="4"/>
      <c r="T26" s="4"/>
      <c r="U26" s="4"/>
    </row>
    <row r="27" spans="8:21" ht="29.25" x14ac:dyDescent="0.5">
      <c r="H27" s="7" t="s">
        <v>19</v>
      </c>
      <c r="I27" s="8">
        <v>350</v>
      </c>
      <c r="J27" s="8">
        <v>1720</v>
      </c>
      <c r="K27" s="8">
        <v>700</v>
      </c>
      <c r="L27" s="8"/>
      <c r="M27" s="8"/>
      <c r="N27" s="29">
        <v>120</v>
      </c>
      <c r="O27" s="11">
        <f t="shared" si="0"/>
        <v>2890</v>
      </c>
      <c r="P27" s="18"/>
      <c r="Q27" s="4"/>
      <c r="R27" s="4"/>
      <c r="S27" s="4"/>
      <c r="T27" s="4"/>
      <c r="U27" s="4"/>
    </row>
    <row r="28" spans="8:21" ht="29.25" x14ac:dyDescent="0.5">
      <c r="H28" s="7" t="s">
        <v>20</v>
      </c>
      <c r="I28" s="8">
        <f>260+750</f>
        <v>1010</v>
      </c>
      <c r="J28" s="8">
        <v>480</v>
      </c>
      <c r="K28" s="8">
        <v>60</v>
      </c>
      <c r="L28" s="8"/>
      <c r="M28" s="8"/>
      <c r="N28" s="29"/>
      <c r="O28" s="11">
        <f t="shared" si="0"/>
        <v>1550</v>
      </c>
      <c r="P28" s="18"/>
      <c r="Q28" s="4"/>
      <c r="R28" s="4"/>
      <c r="S28" s="4"/>
      <c r="T28" s="4"/>
      <c r="U28" s="4"/>
    </row>
    <row r="29" spans="8:21" ht="29.25" x14ac:dyDescent="0.5">
      <c r="H29" s="7" t="s">
        <v>37</v>
      </c>
      <c r="I29" s="8">
        <v>1610</v>
      </c>
      <c r="J29" s="8">
        <v>1800</v>
      </c>
      <c r="K29" s="8">
        <v>460</v>
      </c>
      <c r="L29" s="8">
        <v>1660</v>
      </c>
      <c r="M29" s="8"/>
      <c r="N29" s="29">
        <v>360</v>
      </c>
      <c r="O29" s="11">
        <f t="shared" si="0"/>
        <v>5890</v>
      </c>
      <c r="P29" s="18"/>
      <c r="Q29" s="4"/>
      <c r="R29" s="4"/>
      <c r="S29" s="4"/>
      <c r="T29" s="4"/>
      <c r="U29" s="4"/>
    </row>
    <row r="30" spans="8:21" ht="29.25" x14ac:dyDescent="0.5">
      <c r="H30" s="7" t="s">
        <v>21</v>
      </c>
      <c r="I30" s="8">
        <f>3560+70+550</f>
        <v>4180</v>
      </c>
      <c r="J30" s="8">
        <v>1600</v>
      </c>
      <c r="K30" s="8">
        <v>340</v>
      </c>
      <c r="L30" s="8"/>
      <c r="M30" s="10">
        <v>280</v>
      </c>
      <c r="N30" s="28"/>
      <c r="O30" s="11">
        <f t="shared" si="0"/>
        <v>6400</v>
      </c>
      <c r="P30" s="18"/>
      <c r="Q30" s="4"/>
      <c r="R30" s="4"/>
      <c r="S30" s="4"/>
      <c r="T30" s="4"/>
      <c r="U30" s="4"/>
    </row>
    <row r="31" spans="8:21" ht="29.25" x14ac:dyDescent="0.5">
      <c r="H31" s="7" t="s">
        <v>22</v>
      </c>
      <c r="I31" s="8">
        <v>5970</v>
      </c>
      <c r="J31" s="8">
        <v>9880</v>
      </c>
      <c r="K31" s="8">
        <v>160</v>
      </c>
      <c r="L31" s="8">
        <v>560</v>
      </c>
      <c r="M31" s="8"/>
      <c r="N31" s="29"/>
      <c r="O31" s="11">
        <f t="shared" si="0"/>
        <v>16570</v>
      </c>
      <c r="P31" s="18"/>
      <c r="Q31" s="4"/>
      <c r="R31" s="4"/>
      <c r="S31" s="4"/>
      <c r="T31" s="4"/>
      <c r="U31" s="4"/>
    </row>
    <row r="32" spans="8:21" ht="29.25" x14ac:dyDescent="0.5">
      <c r="H32" s="7" t="s">
        <v>23</v>
      </c>
      <c r="I32" s="8">
        <f>1500+2740+750</f>
        <v>4990</v>
      </c>
      <c r="J32" s="8">
        <v>3200</v>
      </c>
      <c r="K32" s="8">
        <v>680</v>
      </c>
      <c r="L32" s="8">
        <v>1670</v>
      </c>
      <c r="M32" s="8"/>
      <c r="N32" s="29"/>
      <c r="O32" s="11">
        <f t="shared" si="0"/>
        <v>10540</v>
      </c>
      <c r="P32" s="18"/>
      <c r="Q32" s="4"/>
      <c r="R32" s="4"/>
      <c r="S32" s="4"/>
      <c r="T32" s="4"/>
      <c r="U32" s="4"/>
    </row>
    <row r="33" spans="8:21" ht="29.25" x14ac:dyDescent="0.5">
      <c r="H33" s="7" t="s">
        <v>24</v>
      </c>
      <c r="I33" s="8">
        <v>700</v>
      </c>
      <c r="J33" s="8">
        <v>700</v>
      </c>
      <c r="K33" s="8">
        <v>380</v>
      </c>
      <c r="L33" s="9">
        <v>2160</v>
      </c>
      <c r="M33" s="10">
        <v>630</v>
      </c>
      <c r="N33" s="28"/>
      <c r="O33" s="11">
        <f t="shared" si="0"/>
        <v>4570</v>
      </c>
      <c r="P33" s="18"/>
      <c r="Q33" s="4"/>
      <c r="R33" s="4"/>
      <c r="S33" s="4"/>
      <c r="T33" s="4"/>
      <c r="U33" s="4"/>
    </row>
    <row r="34" spans="8:21" ht="29.25" x14ac:dyDescent="0.5">
      <c r="H34" s="7" t="s">
        <v>25</v>
      </c>
      <c r="I34" s="8">
        <v>280</v>
      </c>
      <c r="J34" s="8">
        <v>1960</v>
      </c>
      <c r="K34" s="8">
        <v>2160</v>
      </c>
      <c r="L34" s="8">
        <v>315</v>
      </c>
      <c r="M34" s="10">
        <v>840</v>
      </c>
      <c r="N34" s="28"/>
      <c r="O34" s="11">
        <f t="shared" si="0"/>
        <v>5555</v>
      </c>
      <c r="P34" s="18"/>
      <c r="Q34" s="4"/>
      <c r="R34" s="4"/>
      <c r="S34" s="4"/>
      <c r="T34" s="4"/>
      <c r="U34" s="4"/>
    </row>
    <row r="35" spans="8:21" ht="29.25" x14ac:dyDescent="0.5">
      <c r="H35" s="7" t="s">
        <v>26</v>
      </c>
      <c r="I35" s="8">
        <v>750</v>
      </c>
      <c r="J35" s="8">
        <v>2260</v>
      </c>
      <c r="K35" s="8">
        <v>3660</v>
      </c>
      <c r="L35" s="9">
        <v>5135</v>
      </c>
      <c r="M35" s="10">
        <v>2310</v>
      </c>
      <c r="N35" s="28"/>
      <c r="O35" s="11">
        <f t="shared" si="0"/>
        <v>14115</v>
      </c>
      <c r="P35" s="18"/>
      <c r="Q35" s="4"/>
      <c r="R35" s="4"/>
      <c r="S35" s="4"/>
      <c r="T35" s="4"/>
      <c r="U35" s="4"/>
    </row>
    <row r="36" spans="8:21" ht="29.25" x14ac:dyDescent="0.5">
      <c r="H36" s="7" t="s">
        <v>27</v>
      </c>
      <c r="I36" s="8">
        <v>370</v>
      </c>
      <c r="J36" s="8">
        <v>2120</v>
      </c>
      <c r="K36" s="8">
        <v>860</v>
      </c>
      <c r="L36" s="8"/>
      <c r="M36" s="8"/>
      <c r="N36" s="29"/>
      <c r="O36" s="11">
        <f t="shared" si="0"/>
        <v>3350</v>
      </c>
      <c r="P36" s="18"/>
      <c r="Q36" s="15"/>
      <c r="R36" s="16"/>
      <c r="S36" s="4"/>
      <c r="T36" s="4"/>
      <c r="U36" s="4"/>
    </row>
    <row r="37" spans="8:21" ht="29.25" x14ac:dyDescent="0.5">
      <c r="H37" s="7" t="s">
        <v>28</v>
      </c>
      <c r="I37" s="8">
        <v>50</v>
      </c>
      <c r="J37" s="8">
        <v>1380</v>
      </c>
      <c r="K37" s="8"/>
      <c r="L37" s="8"/>
      <c r="M37" s="8"/>
      <c r="N37" s="29"/>
      <c r="O37" s="11">
        <f t="shared" si="0"/>
        <v>1430</v>
      </c>
      <c r="P37" s="17"/>
      <c r="Q37" s="15"/>
      <c r="R37" s="6"/>
      <c r="S37" s="4"/>
      <c r="T37" s="4"/>
      <c r="U37" s="4"/>
    </row>
    <row r="38" spans="8:21" ht="29.25" x14ac:dyDescent="0.5">
      <c r="H38" s="7" t="s">
        <v>29</v>
      </c>
      <c r="I38" s="8">
        <v>150</v>
      </c>
      <c r="J38" s="8"/>
      <c r="K38" s="8"/>
      <c r="L38" s="8"/>
      <c r="M38" s="8"/>
      <c r="N38" s="29">
        <v>1310</v>
      </c>
      <c r="O38" s="11">
        <f t="shared" si="0"/>
        <v>1460</v>
      </c>
      <c r="P38" s="17"/>
      <c r="Q38" s="15"/>
      <c r="R38" s="6"/>
      <c r="S38" s="4"/>
      <c r="T38" s="4"/>
      <c r="U38" s="4"/>
    </row>
    <row r="39" spans="8:21" ht="29.25" x14ac:dyDescent="0.5">
      <c r="H39" s="7" t="s">
        <v>30</v>
      </c>
      <c r="I39" s="8">
        <v>100</v>
      </c>
      <c r="J39" s="8"/>
      <c r="K39" s="8"/>
      <c r="L39" s="8"/>
      <c r="M39" s="8"/>
      <c r="N39" s="29"/>
      <c r="O39" s="11">
        <f t="shared" si="0"/>
        <v>100</v>
      </c>
      <c r="P39" s="17"/>
      <c r="Q39" s="15"/>
      <c r="R39" s="6"/>
      <c r="S39" s="4"/>
      <c r="T39" s="4"/>
      <c r="U39" s="4"/>
    </row>
    <row r="40" spans="8:21" ht="29.25" x14ac:dyDescent="0.5">
      <c r="H40" s="7" t="s">
        <v>31</v>
      </c>
      <c r="I40" s="8">
        <v>150</v>
      </c>
      <c r="J40" s="8"/>
      <c r="K40" s="8"/>
      <c r="L40" s="8">
        <v>1455</v>
      </c>
      <c r="M40" s="8"/>
      <c r="N40" s="29">
        <v>510</v>
      </c>
      <c r="O40" s="11">
        <f t="shared" si="0"/>
        <v>2115</v>
      </c>
      <c r="P40" s="17"/>
      <c r="Q40" s="15"/>
      <c r="R40" s="6"/>
      <c r="S40" s="4"/>
      <c r="T40" s="4"/>
      <c r="U40" s="4"/>
    </row>
    <row r="41" spans="8:21" ht="29.25" x14ac:dyDescent="0.5">
      <c r="H41" s="7" t="s">
        <v>32</v>
      </c>
      <c r="I41" s="8">
        <v>130</v>
      </c>
      <c r="J41" s="8">
        <v>200</v>
      </c>
      <c r="K41" s="8"/>
      <c r="L41" s="8"/>
      <c r="M41" s="8"/>
      <c r="N41" s="29"/>
      <c r="O41" s="11">
        <f t="shared" si="0"/>
        <v>330</v>
      </c>
      <c r="P41" s="17"/>
      <c r="Q41" s="15"/>
      <c r="R41" s="6"/>
      <c r="S41" s="4"/>
      <c r="T41" s="4"/>
      <c r="U41" s="4"/>
    </row>
    <row r="42" spans="8:21" ht="29.25" x14ac:dyDescent="0.5">
      <c r="H42" s="7" t="s">
        <v>33</v>
      </c>
      <c r="I42" s="8">
        <v>1250</v>
      </c>
      <c r="J42" s="8">
        <v>400</v>
      </c>
      <c r="K42" s="8"/>
      <c r="L42" s="8"/>
      <c r="M42" s="8"/>
      <c r="N42" s="29"/>
      <c r="O42" s="11">
        <f t="shared" si="0"/>
        <v>1650</v>
      </c>
      <c r="P42" s="17"/>
      <c r="Q42" s="15"/>
      <c r="R42" s="6"/>
      <c r="S42" s="4"/>
      <c r="T42" s="4"/>
      <c r="U42" s="4"/>
    </row>
    <row r="43" spans="8:21" ht="29.25" x14ac:dyDescent="0.5">
      <c r="H43" s="7" t="s">
        <v>34</v>
      </c>
      <c r="I43" s="8">
        <v>280</v>
      </c>
      <c r="J43" s="8"/>
      <c r="K43" s="8"/>
      <c r="L43" s="8">
        <v>750</v>
      </c>
      <c r="M43" s="8"/>
      <c r="N43" s="29"/>
      <c r="O43" s="11">
        <f t="shared" si="0"/>
        <v>1030</v>
      </c>
      <c r="P43" s="17"/>
      <c r="Q43" s="15"/>
      <c r="R43" s="6"/>
      <c r="S43" s="4"/>
      <c r="T43" s="4"/>
      <c r="U43" s="4"/>
    </row>
    <row r="44" spans="8:21" ht="29.25" x14ac:dyDescent="0.5">
      <c r="H44" s="7" t="s">
        <v>35</v>
      </c>
      <c r="I44" s="8">
        <v>150</v>
      </c>
      <c r="J44" s="8"/>
      <c r="K44" s="8"/>
      <c r="L44" s="8"/>
      <c r="M44" s="8"/>
      <c r="N44" s="29"/>
      <c r="O44" s="11">
        <f t="shared" si="0"/>
        <v>150</v>
      </c>
      <c r="P44" s="17"/>
      <c r="Q44" s="15"/>
      <c r="R44" s="6"/>
      <c r="S44" s="4"/>
      <c r="T44" s="4"/>
      <c r="U44" s="4"/>
    </row>
    <row r="45" spans="8:21" ht="29.25" x14ac:dyDescent="0.5">
      <c r="H45" s="7" t="s">
        <v>44</v>
      </c>
      <c r="I45" s="8">
        <v>600</v>
      </c>
      <c r="J45" s="8">
        <v>740</v>
      </c>
      <c r="K45" s="8"/>
      <c r="L45" s="8"/>
      <c r="M45" s="8"/>
      <c r="N45" s="29"/>
      <c r="O45" s="11">
        <f t="shared" si="0"/>
        <v>1340</v>
      </c>
      <c r="P45" s="17"/>
      <c r="Q45" s="15"/>
      <c r="R45" s="6"/>
      <c r="S45" s="4"/>
      <c r="T45" s="4"/>
      <c r="U45" s="4"/>
    </row>
    <row r="46" spans="8:21" ht="29.25" x14ac:dyDescent="0.5">
      <c r="H46" s="7" t="s">
        <v>38</v>
      </c>
      <c r="I46" s="8"/>
      <c r="J46" s="8">
        <v>1600</v>
      </c>
      <c r="K46" s="8"/>
      <c r="L46" s="9">
        <v>3060</v>
      </c>
      <c r="M46" s="8"/>
      <c r="N46" s="29">
        <v>440</v>
      </c>
      <c r="O46" s="11">
        <f t="shared" si="0"/>
        <v>5100</v>
      </c>
      <c r="P46" s="17"/>
      <c r="Q46" s="15"/>
      <c r="R46" s="6"/>
      <c r="S46" s="4"/>
      <c r="T46" s="4"/>
      <c r="U46" s="4"/>
    </row>
    <row r="47" spans="8:21" ht="29.25" x14ac:dyDescent="0.5">
      <c r="H47" s="7" t="s">
        <v>39</v>
      </c>
      <c r="I47" s="8"/>
      <c r="J47" s="8">
        <v>1000</v>
      </c>
      <c r="K47" s="8">
        <v>220</v>
      </c>
      <c r="L47" s="8"/>
      <c r="M47" s="8"/>
      <c r="N47" s="29"/>
      <c r="O47" s="11">
        <f t="shared" si="0"/>
        <v>1220</v>
      </c>
      <c r="P47" s="17"/>
      <c r="Q47" s="15"/>
      <c r="R47" s="6"/>
      <c r="S47" s="4"/>
      <c r="T47" s="4"/>
      <c r="U47" s="4"/>
    </row>
    <row r="48" spans="8:21" ht="29.25" x14ac:dyDescent="0.5">
      <c r="H48" s="7" t="s">
        <v>40</v>
      </c>
      <c r="I48" s="8"/>
      <c r="J48" s="8">
        <v>1260</v>
      </c>
      <c r="K48" s="8"/>
      <c r="L48" s="8"/>
      <c r="M48" s="8"/>
      <c r="N48" s="29"/>
      <c r="O48" s="11">
        <f t="shared" si="0"/>
        <v>1260</v>
      </c>
      <c r="P48" s="17"/>
      <c r="Q48" s="15"/>
      <c r="R48" s="6"/>
      <c r="S48" s="4"/>
      <c r="T48" s="4"/>
      <c r="U48" s="4"/>
    </row>
    <row r="49" spans="8:21" ht="29.25" x14ac:dyDescent="0.5">
      <c r="H49" s="7" t="s">
        <v>41</v>
      </c>
      <c r="I49" s="8"/>
      <c r="J49" s="8">
        <v>600</v>
      </c>
      <c r="K49" s="8"/>
      <c r="L49" s="9">
        <v>300</v>
      </c>
      <c r="M49" s="8"/>
      <c r="N49" s="29"/>
      <c r="O49" s="11">
        <f t="shared" si="0"/>
        <v>900</v>
      </c>
      <c r="P49" s="17"/>
      <c r="Q49" s="15"/>
      <c r="R49" s="6"/>
      <c r="S49" s="4"/>
      <c r="T49" s="4"/>
      <c r="U49" s="4"/>
    </row>
    <row r="50" spans="8:21" ht="29.25" x14ac:dyDescent="0.5">
      <c r="H50" s="7" t="s">
        <v>42</v>
      </c>
      <c r="I50" s="8"/>
      <c r="J50" s="8">
        <v>580</v>
      </c>
      <c r="K50" s="8"/>
      <c r="L50" s="8"/>
      <c r="M50" s="8"/>
      <c r="N50" s="29"/>
      <c r="O50" s="11">
        <f t="shared" si="0"/>
        <v>580</v>
      </c>
      <c r="P50" s="17"/>
      <c r="Q50" s="2"/>
      <c r="R50" s="3"/>
      <c r="S50" s="3"/>
      <c r="T50" s="3"/>
    </row>
    <row r="51" spans="8:21" ht="29.25" x14ac:dyDescent="0.5">
      <c r="H51" s="7" t="s">
        <v>43</v>
      </c>
      <c r="I51" s="8"/>
      <c r="J51" s="8">
        <v>1600</v>
      </c>
      <c r="K51" s="8">
        <v>180</v>
      </c>
      <c r="L51" s="8"/>
      <c r="M51" s="8"/>
      <c r="N51" s="29"/>
      <c r="O51" s="11">
        <f t="shared" si="0"/>
        <v>1780</v>
      </c>
      <c r="P51" s="17"/>
      <c r="Q51" s="2"/>
      <c r="R51" s="3"/>
      <c r="S51" s="3"/>
      <c r="T51" s="3"/>
    </row>
    <row r="52" spans="8:21" ht="29.25" x14ac:dyDescent="0.5">
      <c r="H52" s="7" t="s">
        <v>46</v>
      </c>
      <c r="I52" s="8"/>
      <c r="J52" s="8"/>
      <c r="K52" s="8">
        <v>180</v>
      </c>
      <c r="L52" s="8"/>
      <c r="M52" s="10">
        <v>350</v>
      </c>
      <c r="N52" s="28"/>
      <c r="O52" s="11">
        <f t="shared" si="0"/>
        <v>530</v>
      </c>
      <c r="P52" s="17"/>
      <c r="Q52" s="2"/>
      <c r="R52" s="3"/>
      <c r="S52" s="3"/>
      <c r="T52" s="3"/>
    </row>
    <row r="53" spans="8:21" ht="29.25" x14ac:dyDescent="0.5">
      <c r="H53" s="7" t="s">
        <v>45</v>
      </c>
      <c r="I53" s="8"/>
      <c r="J53" s="8"/>
      <c r="K53" s="8">
        <v>100</v>
      </c>
      <c r="L53" s="8"/>
      <c r="M53" s="8"/>
      <c r="N53" s="29"/>
      <c r="O53" s="11">
        <f t="shared" si="0"/>
        <v>100</v>
      </c>
      <c r="P53" s="17"/>
      <c r="Q53" s="2"/>
      <c r="R53" s="3"/>
      <c r="S53" s="3"/>
      <c r="T53" s="3"/>
    </row>
    <row r="54" spans="8:21" ht="29.25" x14ac:dyDescent="0.5">
      <c r="H54" s="7" t="s">
        <v>48</v>
      </c>
      <c r="I54" s="8"/>
      <c r="J54" s="8"/>
      <c r="K54" s="8"/>
      <c r="L54" s="8">
        <v>45</v>
      </c>
      <c r="M54" s="8"/>
      <c r="N54" s="29"/>
      <c r="O54" s="11">
        <f t="shared" si="0"/>
        <v>45</v>
      </c>
      <c r="P54" s="17"/>
      <c r="Q54" s="2"/>
      <c r="R54" s="3"/>
      <c r="S54" s="3"/>
      <c r="T54" s="3"/>
    </row>
    <row r="55" spans="8:21" ht="29.25" x14ac:dyDescent="0.5">
      <c r="H55" s="24" t="s">
        <v>53</v>
      </c>
      <c r="I55" s="25"/>
      <c r="J55" s="25"/>
      <c r="K55" s="25"/>
      <c r="L55" s="25">
        <v>570</v>
      </c>
      <c r="M55" s="25"/>
      <c r="N55" s="30"/>
      <c r="O55" s="11">
        <f t="shared" si="0"/>
        <v>570</v>
      </c>
      <c r="P55" s="17"/>
      <c r="Q55" s="2"/>
      <c r="R55" s="3"/>
      <c r="S55" s="3"/>
      <c r="T55" s="3"/>
    </row>
    <row r="56" spans="8:21" ht="29.25" x14ac:dyDescent="0.5">
      <c r="H56" s="24" t="s">
        <v>57</v>
      </c>
      <c r="I56" s="25"/>
      <c r="J56" s="25"/>
      <c r="K56" s="25"/>
      <c r="L56" s="25"/>
      <c r="M56" s="25"/>
      <c r="N56" s="30">
        <v>180</v>
      </c>
      <c r="O56" s="11">
        <f t="shared" si="0"/>
        <v>180</v>
      </c>
      <c r="P56" s="17"/>
      <c r="Q56" s="2"/>
      <c r="R56" s="3"/>
      <c r="S56" s="3"/>
      <c r="T56" s="3"/>
    </row>
    <row r="57" spans="8:21" ht="29.25" x14ac:dyDescent="0.5">
      <c r="H57" s="24" t="s">
        <v>58</v>
      </c>
      <c r="I57" s="25"/>
      <c r="J57" s="25"/>
      <c r="K57" s="25"/>
      <c r="L57" s="25"/>
      <c r="M57" s="25"/>
      <c r="N57" s="30">
        <v>1200</v>
      </c>
      <c r="O57" s="11">
        <f t="shared" si="0"/>
        <v>1200</v>
      </c>
      <c r="P57" s="17"/>
      <c r="Q57" s="2"/>
      <c r="R57" s="3"/>
      <c r="S57" s="3"/>
      <c r="T57" s="3"/>
    </row>
    <row r="58" spans="8:21" ht="29.25" x14ac:dyDescent="0.5">
      <c r="H58" s="24" t="s">
        <v>59</v>
      </c>
      <c r="I58" s="25"/>
      <c r="J58" s="25"/>
      <c r="K58" s="25"/>
      <c r="L58" s="25"/>
      <c r="M58" s="25"/>
      <c r="N58" s="30">
        <v>150</v>
      </c>
      <c r="O58" s="11">
        <f t="shared" si="0"/>
        <v>150</v>
      </c>
      <c r="P58" s="17"/>
      <c r="Q58" s="2"/>
      <c r="R58" s="3"/>
      <c r="S58" s="3"/>
      <c r="T58" s="3"/>
    </row>
    <row r="59" spans="8:21" ht="29.25" x14ac:dyDescent="0.5">
      <c r="H59" s="24" t="s">
        <v>60</v>
      </c>
      <c r="I59" s="25"/>
      <c r="J59" s="25"/>
      <c r="K59" s="25"/>
      <c r="L59" s="25"/>
      <c r="M59" s="25"/>
      <c r="N59" s="30">
        <v>2010</v>
      </c>
      <c r="O59" s="11">
        <f t="shared" si="0"/>
        <v>2010</v>
      </c>
      <c r="P59" s="17"/>
      <c r="Q59" s="2"/>
      <c r="R59" s="3"/>
      <c r="S59" s="3"/>
      <c r="T59" s="3"/>
    </row>
    <row r="60" spans="8:21" ht="29.25" x14ac:dyDescent="0.5">
      <c r="H60" s="24" t="s">
        <v>56</v>
      </c>
      <c r="I60" s="25"/>
      <c r="J60" s="25"/>
      <c r="K60" s="25"/>
      <c r="L60" s="25"/>
      <c r="M60" s="25"/>
      <c r="N60" s="30">
        <v>450</v>
      </c>
      <c r="O60" s="11">
        <f t="shared" si="0"/>
        <v>450</v>
      </c>
      <c r="P60" s="17"/>
      <c r="Q60" s="2"/>
      <c r="R60" s="3"/>
      <c r="S60" s="3"/>
      <c r="T60" s="3"/>
    </row>
    <row r="61" spans="8:21" ht="29.25" x14ac:dyDescent="0.5">
      <c r="H61" s="24" t="s">
        <v>61</v>
      </c>
      <c r="I61" s="25"/>
      <c r="J61" s="25"/>
      <c r="K61" s="25"/>
      <c r="L61" s="25"/>
      <c r="M61" s="25"/>
      <c r="N61" s="30">
        <v>840</v>
      </c>
      <c r="O61" s="11">
        <f t="shared" si="0"/>
        <v>840</v>
      </c>
      <c r="P61" s="17"/>
      <c r="Q61" s="2"/>
      <c r="R61" s="3"/>
      <c r="S61" s="3"/>
      <c r="T61" s="3"/>
    </row>
    <row r="62" spans="8:21" ht="30" thickBot="1" x14ac:dyDescent="0.55000000000000004">
      <c r="H62" s="12" t="s">
        <v>54</v>
      </c>
      <c r="I62" s="13">
        <f>SUM(I8:I55)</f>
        <v>124650</v>
      </c>
      <c r="J62" s="13">
        <f>SUM(J8:J55)</f>
        <v>87900</v>
      </c>
      <c r="K62" s="13">
        <f>SUM(K8:K55)</f>
        <v>33660</v>
      </c>
      <c r="L62" s="13">
        <f>SUM(L8:L55)</f>
        <v>31520</v>
      </c>
      <c r="M62" s="13">
        <f>SUM(M8:M55)</f>
        <v>7600</v>
      </c>
      <c r="N62" s="13">
        <f>SUM(N8:N61)</f>
        <v>9760</v>
      </c>
      <c r="O62" s="26">
        <f>SUM(O8:O55)</f>
        <v>290260</v>
      </c>
      <c r="P62" s="17"/>
      <c r="Q62" s="2"/>
      <c r="R62" s="3"/>
      <c r="S62" s="3"/>
      <c r="T62" s="3"/>
    </row>
    <row r="63" spans="8:21" x14ac:dyDescent="0.25">
      <c r="P63" s="17"/>
      <c r="Q63" s="2"/>
      <c r="R63" s="3"/>
      <c r="S63" s="3"/>
      <c r="T63" s="3"/>
    </row>
    <row r="64" spans="8:21" x14ac:dyDescent="0.25">
      <c r="P64" s="17"/>
      <c r="Q64" s="2"/>
      <c r="R64" s="3"/>
      <c r="S64" s="3"/>
      <c r="T64" s="3"/>
    </row>
    <row r="65" spans="16:20" x14ac:dyDescent="0.25">
      <c r="P65" s="2"/>
      <c r="Q65" s="2"/>
      <c r="R65" s="3"/>
      <c r="S65" s="3"/>
      <c r="T65" s="3"/>
    </row>
  </sheetData>
  <phoneticPr fontId="1" type="noConversion"/>
  <conditionalFormatting sqref="Q8:R13 Q16:R35 Q14:Q15">
    <cfRule type="duplicateValues" dxfId="19" priority="17"/>
  </conditionalFormatting>
  <conditionalFormatting sqref="L22">
    <cfRule type="duplicateValues" dxfId="18" priority="16"/>
  </conditionalFormatting>
  <conditionalFormatting sqref="L9">
    <cfRule type="duplicateValues" dxfId="17" priority="15"/>
  </conditionalFormatting>
  <conditionalFormatting sqref="L12">
    <cfRule type="duplicateValues" dxfId="16" priority="13"/>
  </conditionalFormatting>
  <conditionalFormatting sqref="L11">
    <cfRule type="duplicateValues" dxfId="15" priority="12"/>
  </conditionalFormatting>
  <conditionalFormatting sqref="L19">
    <cfRule type="duplicateValues" dxfId="14" priority="11"/>
  </conditionalFormatting>
  <conditionalFormatting sqref="L35">
    <cfRule type="duplicateValues" dxfId="13" priority="10"/>
  </conditionalFormatting>
  <conditionalFormatting sqref="L14">
    <cfRule type="duplicateValues" dxfId="12" priority="9"/>
  </conditionalFormatting>
  <conditionalFormatting sqref="L49">
    <cfRule type="duplicateValues" dxfId="11" priority="8"/>
  </conditionalFormatting>
  <conditionalFormatting sqref="L46">
    <cfRule type="duplicateValues" dxfId="10" priority="7"/>
  </conditionalFormatting>
  <conditionalFormatting sqref="L8">
    <cfRule type="duplicateValues" dxfId="9" priority="6"/>
  </conditionalFormatting>
  <conditionalFormatting sqref="L33">
    <cfRule type="duplicateValues" dxfId="8" priority="5"/>
  </conditionalFormatting>
  <conditionalFormatting sqref="L21">
    <cfRule type="duplicateValues" dxfId="7" priority="4"/>
  </conditionalFormatting>
  <conditionalFormatting sqref="H1:H1048576">
    <cfRule type="duplicateValues" dxfId="6" priority="1"/>
    <cfRule type="duplicateValues" dxfId="5" priority="3"/>
  </conditionalFormatting>
  <conditionalFormatting sqref="S16:U49">
    <cfRule type="duplicateValues" dxfId="4" priority="2"/>
  </conditionalFormatting>
  <pageMargins left="0.7" right="0.7" top="0.75" bottom="0.75" header="0.3" footer="0.3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H6:N65"/>
  <sheetViews>
    <sheetView zoomScale="70" zoomScaleNormal="70" workbookViewId="0">
      <selection activeCell="J20" sqref="J20"/>
    </sheetView>
  </sheetViews>
  <sheetFormatPr defaultRowHeight="18" x14ac:dyDescent="0.25"/>
  <cols>
    <col min="8" max="8" width="16.75" bestFit="1" customWidth="1"/>
    <col min="9" max="9" width="18.375" bestFit="1" customWidth="1"/>
    <col min="10" max="10" width="42.625" style="1" customWidth="1"/>
    <col min="11" max="11" width="17.125" style="1" bestFit="1" customWidth="1"/>
    <col min="12" max="12" width="13.75" bestFit="1" customWidth="1"/>
    <col min="13" max="13" width="13" bestFit="1" customWidth="1"/>
    <col min="20" max="20" width="17.75" bestFit="1" customWidth="1"/>
    <col min="21" max="21" width="13.125" bestFit="1" customWidth="1"/>
  </cols>
  <sheetData>
    <row r="6" spans="8:14" ht="18.75" thickBot="1" x14ac:dyDescent="0.3"/>
    <row r="7" spans="8:14" ht="87.75" x14ac:dyDescent="0.2">
      <c r="H7" s="19" t="s">
        <v>63</v>
      </c>
      <c r="I7" s="20" t="s">
        <v>62</v>
      </c>
      <c r="J7" s="21" t="s">
        <v>65</v>
      </c>
      <c r="K7" s="44" t="s">
        <v>64</v>
      </c>
      <c r="L7" s="31"/>
      <c r="M7" s="3"/>
    </row>
    <row r="8" spans="8:14" ht="29.25" x14ac:dyDescent="0.5">
      <c r="H8" s="7" t="s">
        <v>0</v>
      </c>
      <c r="I8" s="8">
        <v>44160</v>
      </c>
      <c r="J8" s="38"/>
      <c r="K8" s="39"/>
      <c r="L8" s="32"/>
      <c r="M8" s="5"/>
    </row>
    <row r="9" spans="8:14" ht="29.25" x14ac:dyDescent="0.5">
      <c r="H9" s="7" t="s">
        <v>1</v>
      </c>
      <c r="I9" s="8">
        <v>27980</v>
      </c>
      <c r="J9" s="38"/>
      <c r="K9" s="39"/>
      <c r="L9" s="32"/>
      <c r="M9" s="5"/>
    </row>
    <row r="10" spans="8:14" ht="29.25" x14ac:dyDescent="0.5">
      <c r="H10" s="7" t="s">
        <v>2</v>
      </c>
      <c r="I10" s="8">
        <v>11760</v>
      </c>
      <c r="J10" s="38"/>
      <c r="K10" s="39"/>
      <c r="L10" s="32"/>
      <c r="M10" s="5"/>
    </row>
    <row r="11" spans="8:14" ht="29.25" x14ac:dyDescent="0.5">
      <c r="H11" s="7" t="s">
        <v>3</v>
      </c>
      <c r="I11" s="8">
        <v>19920</v>
      </c>
      <c r="J11" s="38"/>
      <c r="K11" s="39"/>
      <c r="L11" s="32"/>
      <c r="M11" s="5"/>
    </row>
    <row r="12" spans="8:14" ht="29.25" x14ac:dyDescent="0.5">
      <c r="H12" s="7" t="s">
        <v>4</v>
      </c>
      <c r="I12" s="8">
        <v>15445</v>
      </c>
      <c r="J12" s="38"/>
      <c r="K12" s="39"/>
      <c r="L12" s="32"/>
      <c r="M12" s="5"/>
    </row>
    <row r="13" spans="8:14" ht="29.25" x14ac:dyDescent="0.5">
      <c r="H13" s="7" t="s">
        <v>5</v>
      </c>
      <c r="I13" s="8">
        <v>29480</v>
      </c>
      <c r="J13" s="38"/>
      <c r="K13" s="39"/>
      <c r="L13" s="32"/>
      <c r="M13" s="5"/>
    </row>
    <row r="14" spans="8:14" ht="29.25" x14ac:dyDescent="0.5">
      <c r="H14" s="7" t="s">
        <v>6</v>
      </c>
      <c r="I14" s="8">
        <v>4180</v>
      </c>
      <c r="J14" s="38"/>
      <c r="K14" s="39"/>
    </row>
    <row r="15" spans="8:14" ht="29.25" x14ac:dyDescent="0.5">
      <c r="H15" s="7" t="s">
        <v>7</v>
      </c>
      <c r="I15" s="8">
        <v>2330</v>
      </c>
      <c r="J15" s="38"/>
      <c r="K15" s="39"/>
    </row>
    <row r="16" spans="8:14" ht="29.25" x14ac:dyDescent="0.5">
      <c r="H16" s="7" t="s">
        <v>8</v>
      </c>
      <c r="I16" s="8">
        <v>2010</v>
      </c>
      <c r="J16" s="38"/>
      <c r="K16" s="39"/>
      <c r="L16" s="32"/>
      <c r="M16" s="4"/>
      <c r="N16" s="4"/>
    </row>
    <row r="17" spans="8:14" ht="29.25" x14ac:dyDescent="0.5">
      <c r="H17" s="7" t="s">
        <v>9</v>
      </c>
      <c r="I17" s="8">
        <v>3470</v>
      </c>
      <c r="J17" s="38"/>
      <c r="K17" s="39"/>
      <c r="L17" s="32"/>
      <c r="M17" s="4"/>
      <c r="N17" s="4"/>
    </row>
    <row r="18" spans="8:14" ht="29.25" x14ac:dyDescent="0.5">
      <c r="H18" s="7" t="s">
        <v>10</v>
      </c>
      <c r="I18" s="8">
        <v>6530</v>
      </c>
      <c r="J18" s="38"/>
      <c r="K18" s="39"/>
      <c r="L18" s="32"/>
      <c r="M18" s="4"/>
      <c r="N18" s="4"/>
    </row>
    <row r="19" spans="8:14" ht="29.25" x14ac:dyDescent="0.5">
      <c r="H19" s="7" t="s">
        <v>11</v>
      </c>
      <c r="I19" s="8">
        <v>2080</v>
      </c>
      <c r="J19" s="38"/>
      <c r="K19" s="39"/>
      <c r="L19" s="32"/>
      <c r="M19" s="4"/>
      <c r="N19" s="4"/>
    </row>
    <row r="20" spans="8:14" ht="29.25" x14ac:dyDescent="0.5">
      <c r="H20" s="7" t="s">
        <v>12</v>
      </c>
      <c r="I20" s="8">
        <v>2170</v>
      </c>
      <c r="J20" s="38"/>
      <c r="K20" s="39"/>
      <c r="L20" s="33"/>
      <c r="M20" s="4"/>
      <c r="N20" s="4"/>
    </row>
    <row r="21" spans="8:14" ht="29.25" x14ac:dyDescent="0.5">
      <c r="H21" s="7" t="s">
        <v>13</v>
      </c>
      <c r="I21" s="8">
        <v>4810</v>
      </c>
      <c r="J21" s="38"/>
      <c r="K21" s="39"/>
      <c r="L21" s="33"/>
      <c r="M21" s="4"/>
      <c r="N21" s="4"/>
    </row>
    <row r="22" spans="8:14" ht="29.25" x14ac:dyDescent="0.5">
      <c r="H22" s="7" t="s">
        <v>14</v>
      </c>
      <c r="I22" s="8">
        <v>8165</v>
      </c>
      <c r="J22" s="38"/>
      <c r="K22" s="39"/>
      <c r="L22" s="33"/>
      <c r="M22" s="4"/>
      <c r="N22" s="4"/>
    </row>
    <row r="23" spans="8:14" ht="29.25" x14ac:dyDescent="0.5">
      <c r="H23" s="7" t="s">
        <v>15</v>
      </c>
      <c r="I23" s="8">
        <v>4880</v>
      </c>
      <c r="J23" s="38"/>
      <c r="K23" s="39"/>
      <c r="L23" s="33"/>
      <c r="M23" s="4"/>
      <c r="N23" s="4"/>
    </row>
    <row r="24" spans="8:14" ht="29.25" x14ac:dyDescent="0.5">
      <c r="H24" s="7" t="s">
        <v>16</v>
      </c>
      <c r="I24" s="8">
        <v>5410</v>
      </c>
      <c r="J24" s="38"/>
      <c r="K24" s="39"/>
      <c r="L24" s="33"/>
      <c r="M24" s="4"/>
      <c r="N24" s="4"/>
    </row>
    <row r="25" spans="8:14" ht="29.25" x14ac:dyDescent="0.5">
      <c r="H25" s="7" t="s">
        <v>17</v>
      </c>
      <c r="I25" s="8">
        <v>1140</v>
      </c>
      <c r="J25" s="38"/>
      <c r="K25" s="39"/>
      <c r="L25" s="33"/>
      <c r="M25" s="4"/>
      <c r="N25" s="4"/>
    </row>
    <row r="26" spans="8:14" ht="29.25" x14ac:dyDescent="0.5">
      <c r="H26" s="7" t="s">
        <v>18</v>
      </c>
      <c r="I26" s="8">
        <v>1220</v>
      </c>
      <c r="J26" s="38"/>
      <c r="K26" s="39"/>
      <c r="L26" s="33"/>
      <c r="M26" s="4"/>
      <c r="N26" s="4"/>
    </row>
    <row r="27" spans="8:14" ht="29.25" x14ac:dyDescent="0.5">
      <c r="H27" s="7" t="s">
        <v>19</v>
      </c>
      <c r="I27" s="8">
        <v>2890</v>
      </c>
      <c r="J27" s="38"/>
      <c r="K27" s="39"/>
      <c r="L27" s="33"/>
      <c r="M27" s="4"/>
      <c r="N27" s="4"/>
    </row>
    <row r="28" spans="8:14" ht="29.25" x14ac:dyDescent="0.5">
      <c r="H28" s="7" t="s">
        <v>20</v>
      </c>
      <c r="I28" s="8">
        <v>1550</v>
      </c>
      <c r="J28" s="38"/>
      <c r="K28" s="39"/>
      <c r="L28" s="33"/>
      <c r="M28" s="4"/>
      <c r="N28" s="4"/>
    </row>
    <row r="29" spans="8:14" ht="29.25" x14ac:dyDescent="0.5">
      <c r="H29" s="7" t="s">
        <v>37</v>
      </c>
      <c r="I29" s="8">
        <v>5890</v>
      </c>
      <c r="J29" s="38"/>
      <c r="K29" s="39"/>
      <c r="L29" s="33"/>
      <c r="M29" s="4"/>
      <c r="N29" s="4"/>
    </row>
    <row r="30" spans="8:14" ht="29.25" x14ac:dyDescent="0.5">
      <c r="H30" s="7" t="s">
        <v>21</v>
      </c>
      <c r="I30" s="8">
        <v>6400</v>
      </c>
      <c r="J30" s="38"/>
      <c r="K30" s="39"/>
      <c r="L30" s="33"/>
      <c r="M30" s="4"/>
      <c r="N30" s="4"/>
    </row>
    <row r="31" spans="8:14" ht="29.25" x14ac:dyDescent="0.5">
      <c r="H31" s="7" t="s">
        <v>22</v>
      </c>
      <c r="I31" s="8">
        <v>16570</v>
      </c>
      <c r="J31" s="38"/>
      <c r="K31" s="39"/>
      <c r="L31" s="33"/>
      <c r="M31" s="4"/>
      <c r="N31" s="4"/>
    </row>
    <row r="32" spans="8:14" ht="29.25" x14ac:dyDescent="0.5">
      <c r="H32" s="7" t="s">
        <v>23</v>
      </c>
      <c r="I32" s="8">
        <v>10540</v>
      </c>
      <c r="J32" s="38"/>
      <c r="K32" s="39"/>
      <c r="L32" s="33"/>
      <c r="M32" s="4"/>
      <c r="N32" s="4"/>
    </row>
    <row r="33" spans="8:14" ht="29.25" x14ac:dyDescent="0.5">
      <c r="H33" s="7" t="s">
        <v>24</v>
      </c>
      <c r="I33" s="8">
        <v>4570</v>
      </c>
      <c r="J33" s="38"/>
      <c r="K33" s="39"/>
      <c r="L33" s="33"/>
      <c r="M33" s="4"/>
      <c r="N33" s="4"/>
    </row>
    <row r="34" spans="8:14" ht="29.25" x14ac:dyDescent="0.5">
      <c r="H34" s="7" t="s">
        <v>25</v>
      </c>
      <c r="I34" s="8">
        <v>5555</v>
      </c>
      <c r="J34" s="38"/>
      <c r="K34" s="39"/>
      <c r="L34" s="33"/>
      <c r="M34" s="4"/>
      <c r="N34" s="4"/>
    </row>
    <row r="35" spans="8:14" ht="29.25" x14ac:dyDescent="0.5">
      <c r="H35" s="7" t="s">
        <v>26</v>
      </c>
      <c r="I35" s="8">
        <v>14115</v>
      </c>
      <c r="J35" s="38"/>
      <c r="K35" s="39"/>
      <c r="L35" s="33"/>
      <c r="M35" s="4"/>
      <c r="N35" s="4"/>
    </row>
    <row r="36" spans="8:14" ht="29.25" x14ac:dyDescent="0.5">
      <c r="H36" s="7" t="s">
        <v>27</v>
      </c>
      <c r="I36" s="8">
        <v>3350</v>
      </c>
      <c r="J36" s="38"/>
      <c r="K36" s="40"/>
      <c r="L36" s="34"/>
      <c r="M36" s="4"/>
      <c r="N36" s="4"/>
    </row>
    <row r="37" spans="8:14" ht="29.25" x14ac:dyDescent="0.5">
      <c r="H37" s="7" t="s">
        <v>28</v>
      </c>
      <c r="I37" s="8">
        <v>1430</v>
      </c>
      <c r="J37" s="2"/>
      <c r="K37" s="40"/>
      <c r="L37" s="35"/>
      <c r="M37" s="4"/>
      <c r="N37" s="4"/>
    </row>
    <row r="38" spans="8:14" ht="29.25" x14ac:dyDescent="0.5">
      <c r="H38" s="7" t="s">
        <v>29</v>
      </c>
      <c r="I38" s="8">
        <v>1460</v>
      </c>
      <c r="J38" s="2"/>
      <c r="K38" s="40"/>
      <c r="L38" s="35"/>
      <c r="M38" s="4"/>
      <c r="N38" s="4"/>
    </row>
    <row r="39" spans="8:14" ht="29.25" x14ac:dyDescent="0.5">
      <c r="H39" s="7" t="s">
        <v>30</v>
      </c>
      <c r="I39" s="8">
        <v>100</v>
      </c>
      <c r="J39" s="2"/>
      <c r="K39" s="40"/>
      <c r="L39" s="35"/>
      <c r="M39" s="4"/>
      <c r="N39" s="4"/>
    </row>
    <row r="40" spans="8:14" ht="29.25" x14ac:dyDescent="0.5">
      <c r="H40" s="7" t="s">
        <v>31</v>
      </c>
      <c r="I40" s="8">
        <v>2115</v>
      </c>
      <c r="J40" s="2"/>
      <c r="K40" s="40"/>
      <c r="L40" s="35"/>
      <c r="M40" s="4"/>
      <c r="N40" s="4"/>
    </row>
    <row r="41" spans="8:14" ht="29.25" x14ac:dyDescent="0.5">
      <c r="H41" s="7" t="s">
        <v>32</v>
      </c>
      <c r="I41" s="8">
        <v>330</v>
      </c>
      <c r="J41" s="2"/>
      <c r="K41" s="40"/>
      <c r="L41" s="35"/>
      <c r="M41" s="4"/>
      <c r="N41" s="4"/>
    </row>
    <row r="42" spans="8:14" ht="29.25" x14ac:dyDescent="0.5">
      <c r="H42" s="7" t="s">
        <v>33</v>
      </c>
      <c r="I42" s="8">
        <v>1650</v>
      </c>
      <c r="J42" s="2"/>
      <c r="K42" s="40"/>
      <c r="L42" s="35"/>
      <c r="M42" s="4"/>
      <c r="N42" s="4"/>
    </row>
    <row r="43" spans="8:14" ht="29.25" x14ac:dyDescent="0.5">
      <c r="H43" s="7" t="s">
        <v>34</v>
      </c>
      <c r="I43" s="8">
        <v>1030</v>
      </c>
      <c r="J43" s="2"/>
      <c r="K43" s="40"/>
      <c r="L43" s="35"/>
      <c r="M43" s="4"/>
      <c r="N43" s="4"/>
    </row>
    <row r="44" spans="8:14" ht="29.25" x14ac:dyDescent="0.5">
      <c r="H44" s="7" t="s">
        <v>35</v>
      </c>
      <c r="I44" s="8">
        <v>150</v>
      </c>
      <c r="J44" s="2"/>
      <c r="K44" s="40"/>
      <c r="L44" s="35"/>
      <c r="M44" s="4"/>
      <c r="N44" s="4"/>
    </row>
    <row r="45" spans="8:14" ht="29.25" x14ac:dyDescent="0.5">
      <c r="H45" s="7" t="s">
        <v>44</v>
      </c>
      <c r="I45" s="8">
        <v>1340</v>
      </c>
      <c r="J45" s="2"/>
      <c r="K45" s="40"/>
      <c r="L45" s="35"/>
      <c r="M45" s="4"/>
      <c r="N45" s="4"/>
    </row>
    <row r="46" spans="8:14" ht="29.25" x14ac:dyDescent="0.5">
      <c r="H46" s="7" t="s">
        <v>38</v>
      </c>
      <c r="I46" s="8">
        <v>5100</v>
      </c>
      <c r="J46" s="2"/>
      <c r="K46" s="40"/>
      <c r="L46" s="35"/>
      <c r="M46" s="4"/>
      <c r="N46" s="4"/>
    </row>
    <row r="47" spans="8:14" ht="29.25" x14ac:dyDescent="0.5">
      <c r="H47" s="7" t="s">
        <v>39</v>
      </c>
      <c r="I47" s="8">
        <v>1220</v>
      </c>
      <c r="J47" s="2"/>
      <c r="K47" s="40"/>
      <c r="L47" s="35"/>
      <c r="M47" s="4"/>
      <c r="N47" s="4"/>
    </row>
    <row r="48" spans="8:14" ht="29.25" x14ac:dyDescent="0.5">
      <c r="H48" s="7" t="s">
        <v>40</v>
      </c>
      <c r="I48" s="8">
        <v>1260</v>
      </c>
      <c r="J48" s="2"/>
      <c r="K48" s="40"/>
      <c r="L48" s="35"/>
      <c r="M48" s="4"/>
      <c r="N48" s="4"/>
    </row>
    <row r="49" spans="8:14" ht="29.25" x14ac:dyDescent="0.5">
      <c r="H49" s="7" t="s">
        <v>41</v>
      </c>
      <c r="I49" s="8">
        <v>900</v>
      </c>
      <c r="J49" s="2"/>
      <c r="K49" s="40"/>
      <c r="L49" s="35"/>
      <c r="M49" s="4"/>
      <c r="N49" s="4"/>
    </row>
    <row r="50" spans="8:14" ht="29.25" x14ac:dyDescent="0.5">
      <c r="H50" s="7" t="s">
        <v>42</v>
      </c>
      <c r="I50" s="8">
        <v>580</v>
      </c>
      <c r="J50" s="2"/>
      <c r="K50" s="41"/>
      <c r="L50" s="31"/>
      <c r="M50" s="3"/>
    </row>
    <row r="51" spans="8:14" ht="29.25" x14ac:dyDescent="0.5">
      <c r="H51" s="7" t="s">
        <v>43</v>
      </c>
      <c r="I51" s="8">
        <v>1780</v>
      </c>
      <c r="J51" s="2"/>
      <c r="K51" s="41"/>
      <c r="L51" s="31"/>
      <c r="M51" s="3"/>
    </row>
    <row r="52" spans="8:14" ht="29.25" x14ac:dyDescent="0.5">
      <c r="H52" s="7" t="s">
        <v>46</v>
      </c>
      <c r="I52" s="8">
        <v>530</v>
      </c>
      <c r="J52" s="2"/>
      <c r="K52" s="41"/>
      <c r="L52" s="31"/>
      <c r="M52" s="3"/>
    </row>
    <row r="53" spans="8:14" ht="29.25" x14ac:dyDescent="0.5">
      <c r="H53" s="7" t="s">
        <v>45</v>
      </c>
      <c r="I53" s="8">
        <v>100</v>
      </c>
      <c r="J53" s="2"/>
      <c r="K53" s="41"/>
      <c r="L53" s="31"/>
      <c r="M53" s="3"/>
    </row>
    <row r="54" spans="8:14" ht="29.25" x14ac:dyDescent="0.5">
      <c r="H54" s="7" t="s">
        <v>48</v>
      </c>
      <c r="I54" s="8">
        <v>45</v>
      </c>
      <c r="J54" s="2"/>
      <c r="K54" s="41"/>
      <c r="L54" s="31"/>
      <c r="M54" s="3"/>
    </row>
    <row r="55" spans="8:14" ht="29.25" x14ac:dyDescent="0.5">
      <c r="H55" s="7" t="s">
        <v>53</v>
      </c>
      <c r="I55" s="8">
        <v>570</v>
      </c>
      <c r="J55" s="2"/>
      <c r="K55" s="41"/>
      <c r="L55" s="31"/>
      <c r="M55" s="3"/>
    </row>
    <row r="56" spans="8:14" ht="29.25" x14ac:dyDescent="0.5">
      <c r="H56" s="7" t="s">
        <v>57</v>
      </c>
      <c r="I56" s="8">
        <v>180</v>
      </c>
      <c r="J56" s="2"/>
      <c r="K56" s="41"/>
      <c r="L56" s="31"/>
      <c r="M56" s="3"/>
    </row>
    <row r="57" spans="8:14" ht="29.25" x14ac:dyDescent="0.5">
      <c r="H57" s="7" t="s">
        <v>58</v>
      </c>
      <c r="I57" s="8">
        <v>1200</v>
      </c>
      <c r="J57" s="2"/>
      <c r="K57" s="41"/>
      <c r="L57" s="31"/>
      <c r="M57" s="3"/>
    </row>
    <row r="58" spans="8:14" ht="29.25" x14ac:dyDescent="0.5">
      <c r="H58" s="7" t="s">
        <v>59</v>
      </c>
      <c r="I58" s="8">
        <v>150</v>
      </c>
      <c r="J58" s="2"/>
      <c r="K58" s="41"/>
      <c r="L58" s="31"/>
      <c r="M58" s="3"/>
    </row>
    <row r="59" spans="8:14" ht="29.25" x14ac:dyDescent="0.5">
      <c r="H59" s="7" t="s">
        <v>60</v>
      </c>
      <c r="I59" s="8">
        <v>2010</v>
      </c>
      <c r="J59" s="2"/>
      <c r="K59" s="41"/>
      <c r="L59" s="31"/>
      <c r="M59" s="3"/>
    </row>
    <row r="60" spans="8:14" ht="29.25" x14ac:dyDescent="0.5">
      <c r="H60" s="7" t="s">
        <v>56</v>
      </c>
      <c r="I60" s="8">
        <v>450</v>
      </c>
      <c r="J60" s="2"/>
      <c r="K60" s="41"/>
      <c r="L60" s="31"/>
      <c r="M60" s="3"/>
    </row>
    <row r="61" spans="8:14" ht="29.25" x14ac:dyDescent="0.5">
      <c r="H61" s="7" t="s">
        <v>61</v>
      </c>
      <c r="I61" s="8">
        <v>840</v>
      </c>
      <c r="J61" s="2"/>
      <c r="K61" s="41"/>
      <c r="L61" s="31"/>
      <c r="M61" s="3"/>
    </row>
    <row r="62" spans="8:14" ht="30" thickBot="1" x14ac:dyDescent="0.55000000000000004">
      <c r="H62" s="12" t="s">
        <v>54</v>
      </c>
      <c r="I62" s="13">
        <f>SUM(I8:I55)</f>
        <v>290260</v>
      </c>
      <c r="J62" s="42"/>
      <c r="K62" s="43"/>
      <c r="L62" s="31"/>
      <c r="M62" s="3"/>
    </row>
    <row r="63" spans="8:14" x14ac:dyDescent="0.25">
      <c r="J63" s="36"/>
      <c r="K63" s="37"/>
      <c r="L63" s="3"/>
      <c r="M63" s="3"/>
    </row>
    <row r="64" spans="8:14" x14ac:dyDescent="0.25">
      <c r="J64" s="17"/>
      <c r="K64" s="2"/>
      <c r="L64" s="3"/>
      <c r="M64" s="3"/>
    </row>
    <row r="65" spans="10:13" x14ac:dyDescent="0.25">
      <c r="J65" s="2"/>
      <c r="K65" s="2"/>
      <c r="L65" s="3"/>
      <c r="M65" s="3"/>
    </row>
  </sheetData>
  <phoneticPr fontId="1" type="noConversion"/>
  <conditionalFormatting sqref="K8:L13 K16:L35 K14:K15">
    <cfRule type="duplicateValues" dxfId="3" priority="16"/>
  </conditionalFormatting>
  <conditionalFormatting sqref="H1:H1048576">
    <cfRule type="duplicateValues" dxfId="2" priority="1"/>
    <cfRule type="duplicateValues" dxfId="1" priority="3"/>
  </conditionalFormatting>
  <conditionalFormatting sqref="M16:N49">
    <cfRule type="duplicateValues" dxfId="0" priority="18"/>
  </conditionalFormatting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测试费统计</vt:lpstr>
      <vt:lpstr>转账确认表</vt:lpstr>
      <vt:lpstr>测试费统计!Print_Area</vt:lpstr>
      <vt:lpstr>转账确认表!Print_Area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2021-10-25T03:57:59Z</dcterms:modified>
</cp:coreProperties>
</file>